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/>
  <xr:revisionPtr revIDLastSave="15" documentId="8_{4875EA50-1DE3-4136-9742-DDF7C1BD22D3}" xr6:coauthVersionLast="47" xr6:coauthVersionMax="47" xr10:uidLastSave="{EE245714-1765-408D-BBD0-FD46D43281F2}"/>
  <workbookProtection workbookPassword="D7EF" lockStructure="1"/>
  <bookViews>
    <workbookView xWindow="1308" yWindow="3360" windowWidth="17280" windowHeight="8964" xr2:uid="{00000000-000D-0000-FFFF-FFFF00000000}"/>
  </bookViews>
  <sheets>
    <sheet name="Ark1" sheetId="1" r:id="rId1"/>
  </sheets>
  <definedNames>
    <definedName name="_xlnm.Print_Area" localSheetId="0">'Ark1'!$B$1:$M$67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E39" i="1"/>
  <c r="E38" i="1"/>
  <c r="K30" i="1"/>
  <c r="E55" i="1"/>
  <c r="E24" i="1"/>
  <c r="E30" i="1" l="1"/>
  <c r="E43" i="1" l="1"/>
  <c r="H60" i="1" s="1"/>
  <c r="E57" i="1" l="1"/>
</calcChain>
</file>

<file path=xl/sharedStrings.xml><?xml version="1.0" encoding="utf-8"?>
<sst xmlns="http://schemas.openxmlformats.org/spreadsheetml/2006/main" count="68" uniqueCount="46">
  <si>
    <t>KONVERTERING FRA GASFYR TIL FJERNVARME</t>
  </si>
  <si>
    <t>Installationssted:</t>
  </si>
  <si>
    <t>Dato:</t>
  </si>
  <si>
    <t>Alle priser er inklusiv moms.</t>
  </si>
  <si>
    <t>De orange felter skal udfyldes</t>
  </si>
  <si>
    <t>NUVÆRENDE OPVARMNING</t>
  </si>
  <si>
    <t>Årlige udgifter</t>
  </si>
  <si>
    <t>Oplysninger</t>
  </si>
  <si>
    <t>Naturgas</t>
  </si>
  <si>
    <t>kr.</t>
  </si>
  <si>
    <t>Naturgasforbrug pr. år</t>
  </si>
  <si>
    <r>
      <t>m</t>
    </r>
    <r>
      <rPr>
        <vertAlign val="superscript"/>
        <sz val="10"/>
        <color theme="1"/>
        <rFont val="Verdana"/>
        <family val="2"/>
      </rPr>
      <t>3</t>
    </r>
    <r>
      <rPr>
        <sz val="10"/>
        <color theme="1"/>
        <rFont val="Verdana"/>
        <family val="2"/>
      </rPr>
      <t>*</t>
    </r>
  </si>
  <si>
    <t>Gasfyrsservice</t>
  </si>
  <si>
    <t>kr.*</t>
  </si>
  <si>
    <t>El</t>
  </si>
  <si>
    <t>Fyrets virkningsgrad</t>
  </si>
  <si>
    <t>*</t>
  </si>
  <si>
    <t>Abonnement</t>
  </si>
  <si>
    <t>Naturgaspris</t>
  </si>
  <si>
    <r>
      <t>kr./m</t>
    </r>
    <r>
      <rPr>
        <vertAlign val="superscript"/>
        <sz val="10"/>
        <color theme="1"/>
        <rFont val="Verdana"/>
        <family val="2"/>
      </rPr>
      <t>3</t>
    </r>
    <r>
      <rPr>
        <sz val="10"/>
        <color theme="1"/>
        <rFont val="Verdana"/>
        <family val="2"/>
      </rPr>
      <t>*</t>
    </r>
  </si>
  <si>
    <t>Total</t>
  </si>
  <si>
    <t>Forbrug i kWh pr. år</t>
  </si>
  <si>
    <t>kWh</t>
  </si>
  <si>
    <t>FJERNVARME</t>
  </si>
  <si>
    <t>Forbrug</t>
  </si>
  <si>
    <t>Fast afgift</t>
  </si>
  <si>
    <r>
      <t>kr./m</t>
    </r>
    <r>
      <rPr>
        <vertAlign val="superscript"/>
        <sz val="10"/>
        <color theme="1"/>
        <rFont val="Verdana"/>
        <family val="2"/>
      </rPr>
      <t>2</t>
    </r>
  </si>
  <si>
    <t>kr./kWh</t>
  </si>
  <si>
    <t>Andet</t>
  </si>
  <si>
    <t>BBR-areal</t>
  </si>
  <si>
    <t>m²*</t>
  </si>
  <si>
    <t>ØKONOMI</t>
  </si>
  <si>
    <t>* Alle elementer markeret med stjerne er estimater.</t>
  </si>
  <si>
    <t>Udfyld med dine egne data og indhent</t>
  </si>
  <si>
    <t>Udgift ved omlægning Til fjernvarme</t>
  </si>
  <si>
    <t>flere tilbud fra vvs'er mv. for at få et retvisende billede</t>
  </si>
  <si>
    <t>af den samlede økonomi.</t>
  </si>
  <si>
    <t>Installation</t>
  </si>
  <si>
    <t>Faktisk pris kan afvige fra denne beregning.</t>
  </si>
  <si>
    <t>Tilslutningsbidrag</t>
  </si>
  <si>
    <t>Fx kan der være uforudsete udgifter og lign.</t>
  </si>
  <si>
    <t>Der tages forbehold for fejl. Skemaet er udelukkende til</t>
  </si>
  <si>
    <t>beregningsbrug.</t>
  </si>
  <si>
    <t>Tilbagebetalingstid</t>
  </si>
  <si>
    <t>år</t>
  </si>
  <si>
    <t>Årlig besparelse ved konvertering til fjernvarme 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</si>
</sst>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 * #,##0.00_ ;_ * \-#,##0.00_ ;_ * &quot;-&quot;??_ ;_ @_ "/>
    <numFmt numFmtId="166" formatCode="_(* #,##0_);_(* \(#,##0\);_(* &quot;-&quot;??_);_(@_)"/>
    <numFmt numFmtId="167" formatCode="0.0"/>
    <numFmt numFmtId="168" formatCode="#,##0.0"/>
    <numFmt numFmtId="169" formatCode="_ * #,##0.000_ ;_ * \-#,##0.000_ ;_ * &quot;-&quot;??_ ;_ @_ "/>
  </numFmts>
  <fonts count="18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Verdana"/>
      <family val="2"/>
    </font>
    <font>
      <vertAlign val="superscript"/>
      <sz val="10"/>
      <color theme="1"/>
      <name val="Verdana"/>
      <family val="2"/>
    </font>
    <font>
      <b/>
      <i/>
      <sz val="10"/>
      <name val="Verdana"/>
      <family val="2"/>
    </font>
    <font>
      <b/>
      <i/>
      <sz val="10"/>
      <color theme="1"/>
      <name val="Verdana"/>
      <family val="2"/>
    </font>
    <font>
      <sz val="11"/>
      <name val="Verdana"/>
      <family val="2"/>
    </font>
    <font>
      <sz val="36"/>
      <color theme="1"/>
      <name val="Verdana"/>
      <family val="2"/>
    </font>
    <font>
      <sz val="16"/>
      <color theme="1"/>
      <name val="Verdana"/>
      <family val="2"/>
    </font>
    <font>
      <b/>
      <sz val="16"/>
      <color theme="1"/>
      <name val="Verdana"/>
      <family val="2"/>
    </font>
    <font>
      <i/>
      <sz val="16"/>
      <color theme="1"/>
      <name val="Verdana"/>
      <family val="2"/>
    </font>
    <font>
      <b/>
      <sz val="10.5"/>
      <color theme="1"/>
      <name val="Verdana"/>
      <family val="2"/>
    </font>
    <font>
      <sz val="10.5"/>
      <color theme="1"/>
      <name val="Verdana"/>
      <family val="2"/>
    </font>
    <font>
      <b/>
      <sz val="10.5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497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4" fillId="0" borderId="0" applyFont="0" applyFill="0" applyBorder="0" applyAlignment="0" applyProtection="0"/>
  </cellStyleXfs>
  <cellXfs count="44">
    <xf numFmtId="0" fontId="0" fillId="0" borderId="0" xfId="0"/>
    <xf numFmtId="166" fontId="5" fillId="2" borderId="1" xfId="1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164" fontId="5" fillId="2" borderId="1" xfId="1" applyNumberFormat="1" applyFont="1" applyFill="1" applyBorder="1" applyProtection="1">
      <protection locked="0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4" fontId="5" fillId="2" borderId="1" xfId="1" applyNumberFormat="1" applyFont="1" applyFill="1" applyBorder="1" applyProtection="1">
      <protection locked="0"/>
    </xf>
    <xf numFmtId="168" fontId="5" fillId="2" borderId="1" xfId="1" applyNumberFormat="1" applyFont="1" applyFill="1" applyBorder="1" applyProtection="1">
      <protection locked="0"/>
    </xf>
    <xf numFmtId="0" fontId="5" fillId="0" borderId="0" xfId="0" applyFont="1"/>
    <xf numFmtId="0" fontId="11" fillId="0" borderId="0" xfId="0" applyFont="1"/>
    <xf numFmtId="0" fontId="13" fillId="0" borderId="0" xfId="0" applyFont="1"/>
    <xf numFmtId="0" fontId="12" fillId="0" borderId="0" xfId="0" applyFont="1"/>
    <xf numFmtId="0" fontId="14" fillId="0" borderId="0" xfId="0" applyFont="1"/>
    <xf numFmtId="0" fontId="1" fillId="0" borderId="0" xfId="0" applyFont="1"/>
    <xf numFmtId="14" fontId="5" fillId="0" borderId="0" xfId="0" applyNumberFormat="1" applyFont="1" applyAlignment="1">
      <alignment horizontal="center"/>
    </xf>
    <xf numFmtId="0" fontId="3" fillId="0" borderId="0" xfId="0" applyFont="1"/>
    <xf numFmtId="0" fontId="6" fillId="0" borderId="0" xfId="0" applyFont="1"/>
    <xf numFmtId="0" fontId="5" fillId="2" borderId="1" xfId="0" applyFont="1" applyFill="1" applyBorder="1"/>
    <xf numFmtId="166" fontId="5" fillId="0" borderId="1" xfId="1" applyNumberFormat="1" applyFont="1" applyBorder="1" applyProtection="1"/>
    <xf numFmtId="3" fontId="5" fillId="0" borderId="1" xfId="0" applyNumberFormat="1" applyFont="1" applyBorder="1"/>
    <xf numFmtId="0" fontId="5" fillId="0" borderId="0" xfId="0" applyFont="1" applyAlignment="1">
      <alignment horizontal="left"/>
    </xf>
    <xf numFmtId="0" fontId="10" fillId="0" borderId="0" xfId="0" applyFont="1"/>
    <xf numFmtId="0" fontId="8" fillId="0" borderId="0" xfId="0" applyFont="1"/>
    <xf numFmtId="0" fontId="2" fillId="0" borderId="0" xfId="0" applyFont="1"/>
    <xf numFmtId="0" fontId="9" fillId="0" borderId="0" xfId="0" applyFont="1"/>
    <xf numFmtId="166" fontId="5" fillId="0" borderId="0" xfId="1" applyNumberFormat="1" applyFont="1" applyFill="1" applyBorder="1" applyProtection="1"/>
    <xf numFmtId="166" fontId="1" fillId="0" borderId="0" xfId="0" applyNumberFormat="1" applyFont="1"/>
    <xf numFmtId="167" fontId="5" fillId="0" borderId="0" xfId="0" applyNumberFormat="1" applyFont="1"/>
    <xf numFmtId="0" fontId="15" fillId="0" borderId="0" xfId="0" applyFont="1"/>
    <xf numFmtId="0" fontId="16" fillId="0" borderId="0" xfId="0" applyFont="1"/>
    <xf numFmtId="166" fontId="17" fillId="0" borderId="0" xfId="0" applyNumberFormat="1" applyFont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166" fontId="1" fillId="0" borderId="10" xfId="0" applyNumberFormat="1" applyFont="1" applyBorder="1"/>
    <xf numFmtId="165" fontId="5" fillId="0" borderId="1" xfId="1" applyFont="1" applyFill="1" applyBorder="1" applyProtection="1"/>
    <xf numFmtId="165" fontId="5" fillId="0" borderId="1" xfId="1" applyFont="1" applyBorder="1" applyProtection="1"/>
    <xf numFmtId="169" fontId="5" fillId="0" borderId="1" xfId="1" applyNumberFormat="1" applyFont="1" applyFill="1" applyBorder="1" applyProtection="1"/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F497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62"/>
  <sheetViews>
    <sheetView showGridLines="0" tabSelected="1" topLeftCell="A45" zoomScale="70" zoomScaleNormal="70" workbookViewId="0">
      <selection activeCell="R46" sqref="R46"/>
    </sheetView>
  </sheetViews>
  <sheetFormatPr defaultColWidth="12.33203125" defaultRowHeight="12.6" x14ac:dyDescent="0.2"/>
  <cols>
    <col min="1" max="1" width="5.6640625" style="7" customWidth="1"/>
    <col min="2" max="2" width="2.6640625" style="7" customWidth="1"/>
    <col min="3" max="4" width="12.88671875" style="7" customWidth="1"/>
    <col min="5" max="5" width="13" style="7" customWidth="1"/>
    <col min="6" max="6" width="11.44140625" style="7" bestFit="1" customWidth="1"/>
    <col min="7" max="7" width="7.6640625" style="7" customWidth="1"/>
    <col min="8" max="8" width="14.5546875" style="7" customWidth="1"/>
    <col min="9" max="11" width="12.88671875" style="7" customWidth="1"/>
    <col min="12" max="12" width="8.109375" style="7" customWidth="1"/>
    <col min="13" max="13" width="2.6640625" style="7" customWidth="1"/>
    <col min="14" max="16384" width="12.33203125" style="7"/>
  </cols>
  <sheetData>
    <row r="1" spans="2:11" ht="45" x14ac:dyDescent="0.7">
      <c r="B1" s="8"/>
    </row>
    <row r="3" spans="2:11" ht="19.8" x14ac:dyDescent="0.3">
      <c r="B3" s="9" t="s">
        <v>0</v>
      </c>
    </row>
    <row r="4" spans="2:11" ht="19.8" x14ac:dyDescent="0.3">
      <c r="B4" s="10"/>
      <c r="H4" s="11"/>
    </row>
    <row r="5" spans="2:11" ht="19.8" x14ac:dyDescent="0.3">
      <c r="H5" s="11"/>
    </row>
    <row r="8" spans="2:11" ht="13.8" x14ac:dyDescent="0.25">
      <c r="B8" s="14" t="s">
        <v>1</v>
      </c>
      <c r="C8" s="15"/>
      <c r="E8" s="42"/>
      <c r="F8" s="43"/>
      <c r="G8" s="42"/>
      <c r="H8" s="43"/>
    </row>
    <row r="9" spans="2:11" x14ac:dyDescent="0.2">
      <c r="G9" s="19"/>
      <c r="H9" s="19"/>
      <c r="J9" s="12"/>
      <c r="K9" s="13"/>
    </row>
    <row r="10" spans="2:11" ht="13.8" x14ac:dyDescent="0.25">
      <c r="B10" s="14" t="s">
        <v>2</v>
      </c>
      <c r="E10" s="4"/>
      <c r="G10" s="19"/>
      <c r="H10" s="19"/>
      <c r="J10" s="12"/>
      <c r="K10" s="13"/>
    </row>
    <row r="14" spans="2:11" x14ac:dyDescent="0.2">
      <c r="C14" s="7" t="s">
        <v>3</v>
      </c>
    </row>
    <row r="16" spans="2:11" x14ac:dyDescent="0.2">
      <c r="C16" s="16"/>
      <c r="D16" s="7" t="s">
        <v>4</v>
      </c>
    </row>
    <row r="19" spans="2:12" x14ac:dyDescent="0.2"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2"/>
    </row>
    <row r="20" spans="2:12" ht="13.8" x14ac:dyDescent="0.25">
      <c r="B20" s="33"/>
      <c r="C20" s="20" t="s">
        <v>5</v>
      </c>
      <c r="L20" s="34"/>
    </row>
    <row r="21" spans="2:12" x14ac:dyDescent="0.2">
      <c r="B21" s="33"/>
      <c r="L21" s="34"/>
    </row>
    <row r="22" spans="2:12" ht="13.5" customHeight="1" x14ac:dyDescent="0.2">
      <c r="B22" s="33"/>
      <c r="C22" s="21" t="s">
        <v>6</v>
      </c>
      <c r="H22" s="23" t="s">
        <v>7</v>
      </c>
      <c r="L22" s="34"/>
    </row>
    <row r="23" spans="2:12" ht="8.1" customHeight="1" x14ac:dyDescent="0.2">
      <c r="B23" s="33"/>
      <c r="L23" s="34"/>
    </row>
    <row r="24" spans="2:12" ht="13.8" x14ac:dyDescent="0.2">
      <c r="B24" s="33"/>
      <c r="C24" s="7" t="s">
        <v>8</v>
      </c>
      <c r="E24" s="17">
        <f>K28*K24</f>
        <v>17140.151515151516</v>
      </c>
      <c r="F24" s="7" t="s">
        <v>9</v>
      </c>
      <c r="H24" s="7" t="s">
        <v>10</v>
      </c>
      <c r="K24" s="6">
        <v>1714.0151515151515</v>
      </c>
      <c r="L24" s="34" t="s">
        <v>11</v>
      </c>
    </row>
    <row r="25" spans="2:12" x14ac:dyDescent="0.2">
      <c r="B25" s="33"/>
      <c r="C25" s="7" t="s">
        <v>12</v>
      </c>
      <c r="E25" s="1">
        <v>1500</v>
      </c>
      <c r="F25" s="7" t="s">
        <v>13</v>
      </c>
      <c r="L25" s="34"/>
    </row>
    <row r="26" spans="2:12" x14ac:dyDescent="0.2">
      <c r="B26" s="33"/>
      <c r="C26" s="7" t="s">
        <v>14</v>
      </c>
      <c r="E26" s="1">
        <v>1000</v>
      </c>
      <c r="F26" s="7" t="s">
        <v>13</v>
      </c>
      <c r="H26" s="7" t="s">
        <v>15</v>
      </c>
      <c r="K26" s="3">
        <v>0.96</v>
      </c>
      <c r="L26" s="34" t="s">
        <v>16</v>
      </c>
    </row>
    <row r="27" spans="2:12" x14ac:dyDescent="0.2">
      <c r="B27" s="33"/>
      <c r="C27" s="7" t="s">
        <v>17</v>
      </c>
      <c r="E27" s="1">
        <v>800</v>
      </c>
      <c r="F27" s="7" t="s">
        <v>13</v>
      </c>
      <c r="L27" s="34"/>
    </row>
    <row r="28" spans="2:12" ht="13.8" x14ac:dyDescent="0.2">
      <c r="B28" s="33"/>
      <c r="E28" s="24"/>
      <c r="H28" s="7" t="s">
        <v>18</v>
      </c>
      <c r="K28" s="5">
        <v>10</v>
      </c>
      <c r="L28" s="34" t="s">
        <v>19</v>
      </c>
    </row>
    <row r="29" spans="2:12" x14ac:dyDescent="0.2">
      <c r="B29" s="33"/>
      <c r="E29" s="24"/>
      <c r="L29" s="34"/>
    </row>
    <row r="30" spans="2:12" ht="13.5" customHeight="1" x14ac:dyDescent="0.2">
      <c r="B30" s="33"/>
      <c r="C30" s="7" t="s">
        <v>20</v>
      </c>
      <c r="E30" s="17">
        <f>E24+E25+E26+E27</f>
        <v>20440.151515151516</v>
      </c>
      <c r="F30" s="7" t="s">
        <v>9</v>
      </c>
      <c r="H30" s="7" t="s">
        <v>21</v>
      </c>
      <c r="K30" s="18">
        <f>(K24*11)*K26</f>
        <v>18100</v>
      </c>
      <c r="L30" s="34" t="s">
        <v>22</v>
      </c>
    </row>
    <row r="31" spans="2:12" x14ac:dyDescent="0.2"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7"/>
    </row>
    <row r="33" spans="2:12" x14ac:dyDescent="0.2"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2"/>
    </row>
    <row r="34" spans="2:12" ht="13.8" x14ac:dyDescent="0.25">
      <c r="B34" s="33"/>
      <c r="C34" s="20" t="s">
        <v>23</v>
      </c>
      <c r="L34" s="34"/>
    </row>
    <row r="35" spans="2:12" x14ac:dyDescent="0.2">
      <c r="B35" s="33"/>
      <c r="L35" s="34"/>
    </row>
    <row r="36" spans="2:12" ht="13.5" customHeight="1" x14ac:dyDescent="0.2">
      <c r="B36" s="33"/>
      <c r="C36" s="21" t="s">
        <v>6</v>
      </c>
      <c r="L36" s="34"/>
    </row>
    <row r="37" spans="2:12" ht="8.1" customHeight="1" x14ac:dyDescent="0.2">
      <c r="B37" s="33"/>
      <c r="C37" s="22"/>
      <c r="L37" s="34"/>
    </row>
    <row r="38" spans="2:12" x14ac:dyDescent="0.2">
      <c r="B38" s="33"/>
      <c r="C38" s="7" t="s">
        <v>24</v>
      </c>
      <c r="E38" s="40">
        <f>J40*K30</f>
        <v>13575</v>
      </c>
      <c r="F38" s="7" t="s">
        <v>9</v>
      </c>
      <c r="H38" s="7" t="s">
        <v>17</v>
      </c>
      <c r="J38" s="39">
        <v>750</v>
      </c>
      <c r="K38" s="7" t="s">
        <v>9</v>
      </c>
      <c r="L38" s="34"/>
    </row>
    <row r="39" spans="2:12" ht="13.8" x14ac:dyDescent="0.2">
      <c r="B39" s="33"/>
      <c r="C39" s="7" t="s">
        <v>25</v>
      </c>
      <c r="E39" s="40">
        <f>J42*J39</f>
        <v>2080</v>
      </c>
      <c r="F39" s="7" t="s">
        <v>9</v>
      </c>
      <c r="H39" s="7" t="s">
        <v>25</v>
      </c>
      <c r="J39" s="39">
        <v>16</v>
      </c>
      <c r="K39" s="7" t="s">
        <v>26</v>
      </c>
      <c r="L39" s="34"/>
    </row>
    <row r="40" spans="2:12" x14ac:dyDescent="0.2">
      <c r="B40" s="33"/>
      <c r="C40" s="7" t="s">
        <v>17</v>
      </c>
      <c r="E40" s="40">
        <f>J38</f>
        <v>750</v>
      </c>
      <c r="F40" s="7" t="s">
        <v>9</v>
      </c>
      <c r="H40" s="7" t="s">
        <v>24</v>
      </c>
      <c r="J40" s="41">
        <v>0.75</v>
      </c>
      <c r="K40" s="7" t="s">
        <v>27</v>
      </c>
      <c r="L40" s="34"/>
    </row>
    <row r="41" spans="2:12" x14ac:dyDescent="0.2">
      <c r="B41" s="33"/>
      <c r="C41" s="7" t="s">
        <v>28</v>
      </c>
      <c r="E41" s="1">
        <v>0</v>
      </c>
      <c r="F41" s="7" t="s">
        <v>13</v>
      </c>
      <c r="L41" s="34"/>
    </row>
    <row r="42" spans="2:12" x14ac:dyDescent="0.2">
      <c r="B42" s="33"/>
      <c r="E42" s="24"/>
      <c r="H42" s="7" t="s">
        <v>29</v>
      </c>
      <c r="J42" s="2">
        <v>130</v>
      </c>
      <c r="K42" s="7" t="s">
        <v>30</v>
      </c>
      <c r="L42" s="34"/>
    </row>
    <row r="43" spans="2:12" x14ac:dyDescent="0.2">
      <c r="B43" s="33"/>
      <c r="C43" s="7" t="s">
        <v>20</v>
      </c>
      <c r="E43" s="17">
        <f>E39+E38+E41+E40</f>
        <v>16405</v>
      </c>
      <c r="F43" s="7" t="s">
        <v>9</v>
      </c>
      <c r="L43" s="34"/>
    </row>
    <row r="44" spans="2:12" x14ac:dyDescent="0.2"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7"/>
    </row>
    <row r="46" spans="2:12" x14ac:dyDescent="0.2"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2"/>
    </row>
    <row r="47" spans="2:12" ht="13.8" x14ac:dyDescent="0.25">
      <c r="B47" s="33"/>
      <c r="C47" s="20" t="s">
        <v>31</v>
      </c>
      <c r="H47" s="7" t="s">
        <v>32</v>
      </c>
      <c r="L47" s="34"/>
    </row>
    <row r="48" spans="2:12" x14ac:dyDescent="0.2">
      <c r="B48" s="33"/>
      <c r="H48" s="7" t="s">
        <v>33</v>
      </c>
      <c r="L48" s="34"/>
    </row>
    <row r="49" spans="2:12" x14ac:dyDescent="0.2">
      <c r="B49" s="33"/>
      <c r="C49" s="21" t="s">
        <v>34</v>
      </c>
      <c r="H49" s="7" t="s">
        <v>35</v>
      </c>
      <c r="I49" s="23"/>
      <c r="L49" s="34"/>
    </row>
    <row r="50" spans="2:12" ht="12.75" customHeight="1" x14ac:dyDescent="0.2">
      <c r="B50" s="33"/>
      <c r="H50" s="7" t="s">
        <v>36</v>
      </c>
      <c r="L50" s="34"/>
    </row>
    <row r="51" spans="2:12" x14ac:dyDescent="0.2">
      <c r="B51" s="33"/>
      <c r="C51" s="7" t="s">
        <v>37</v>
      </c>
      <c r="E51" s="1">
        <v>25000</v>
      </c>
      <c r="F51" s="7" t="s">
        <v>13</v>
      </c>
      <c r="K51" s="24"/>
      <c r="L51" s="34"/>
    </row>
    <row r="52" spans="2:12" x14ac:dyDescent="0.2">
      <c r="B52" s="33"/>
      <c r="C52" s="7" t="s">
        <v>28</v>
      </c>
      <c r="E52" s="1">
        <v>3000</v>
      </c>
      <c r="F52" s="7" t="s">
        <v>13</v>
      </c>
      <c r="H52" s="7" t="s">
        <v>38</v>
      </c>
      <c r="L52" s="34"/>
    </row>
    <row r="53" spans="2:12" x14ac:dyDescent="0.2">
      <c r="B53" s="33"/>
      <c r="C53" s="7" t="s">
        <v>39</v>
      </c>
      <c r="E53" s="1">
        <v>62000</v>
      </c>
      <c r="F53" s="7" t="s">
        <v>13</v>
      </c>
      <c r="H53" s="7" t="s">
        <v>40</v>
      </c>
      <c r="L53" s="34"/>
    </row>
    <row r="54" spans="2:12" x14ac:dyDescent="0.2">
      <c r="B54" s="33"/>
      <c r="E54" s="24"/>
      <c r="H54" s="7" t="s">
        <v>41</v>
      </c>
      <c r="L54" s="34"/>
    </row>
    <row r="55" spans="2:12" x14ac:dyDescent="0.2">
      <c r="B55" s="33"/>
      <c r="C55" s="7" t="s">
        <v>20</v>
      </c>
      <c r="E55" s="17">
        <f>SUM(E51:E54)</f>
        <v>90000</v>
      </c>
      <c r="F55" s="7" t="s">
        <v>9</v>
      </c>
      <c r="H55" s="7" t="s">
        <v>42</v>
      </c>
      <c r="L55" s="34"/>
    </row>
    <row r="56" spans="2:12" x14ac:dyDescent="0.2">
      <c r="B56" s="33"/>
      <c r="L56" s="34"/>
    </row>
    <row r="57" spans="2:12" x14ac:dyDescent="0.2">
      <c r="B57" s="33"/>
      <c r="C57" s="7" t="s">
        <v>43</v>
      </c>
      <c r="E57" s="26">
        <f>E55/(E30-E43)</f>
        <v>22.303995193751874</v>
      </c>
      <c r="F57" s="7" t="s">
        <v>44</v>
      </c>
      <c r="L57" s="34"/>
    </row>
    <row r="58" spans="2:12" x14ac:dyDescent="0.2">
      <c r="B58" s="33"/>
      <c r="L58" s="34"/>
    </row>
    <row r="59" spans="2:12" x14ac:dyDescent="0.2">
      <c r="B59" s="33"/>
      <c r="L59" s="34"/>
    </row>
    <row r="60" spans="2:12" ht="13.5" customHeight="1" x14ac:dyDescent="0.25">
      <c r="B60" s="33"/>
      <c r="C60" s="27" t="s">
        <v>45</v>
      </c>
      <c r="D60" s="27"/>
      <c r="E60" s="27"/>
      <c r="F60" s="28"/>
      <c r="G60" s="28"/>
      <c r="H60" s="29">
        <f>E30-E43</f>
        <v>4035.1515151515159</v>
      </c>
      <c r="I60" s="27" t="s">
        <v>9</v>
      </c>
      <c r="L60" s="34"/>
    </row>
    <row r="61" spans="2:12" x14ac:dyDescent="0.2">
      <c r="B61" s="35"/>
      <c r="C61" s="36"/>
      <c r="D61" s="36"/>
      <c r="E61" s="36"/>
      <c r="F61" s="38"/>
      <c r="G61" s="36"/>
      <c r="H61" s="36"/>
      <c r="I61" s="36"/>
      <c r="J61" s="36"/>
      <c r="K61" s="36"/>
      <c r="L61" s="37"/>
    </row>
    <row r="62" spans="2:12" x14ac:dyDescent="0.2">
      <c r="F62" s="25"/>
    </row>
  </sheetData>
  <sheetProtection selectLockedCells="1"/>
  <mergeCells count="2">
    <mergeCell ref="G8:H8"/>
    <mergeCell ref="E8:F8"/>
  </mergeCells>
  <printOptions horizontalCentered="1"/>
  <pageMargins left="0.25" right="0.25" top="0.75" bottom="0.75" header="0.3" footer="0.3"/>
  <pageSetup paperSize="9" scale="70" orientation="portrait" r:id="rId1"/>
  <headerFooter alignWithMargins="0">
    <oddHeader>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2023-08-10T12:25:39Z</dcterms:created>
  <dcterms:modified xsi:type="dcterms:W3CDTF">2024-11-01T09:25:02Z</dcterms:modified>
  <cp:category/>
  <cp:contentStatus/>
</cp:coreProperties>
</file>